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B.Aktiv" sheetId="1" r:id="rId1"/>
    <sheet name="B.Pasiv" sheetId="2" r:id="rId2"/>
    <sheet name="P.N.Kapitalit" sheetId="3" r:id="rId3"/>
    <sheet name="PASH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<sst xmlns="http://schemas.openxmlformats.org/spreadsheetml/2006/main" count="177" uniqueCount="160">
  <si>
    <t xml:space="preserve"> </t>
  </si>
  <si>
    <t xml:space="preserve">                 (Bazuar  ne  klasifikimin  e  shpenzimeve  sipas  natyres)</t>
  </si>
  <si>
    <t>Nr.</t>
  </si>
  <si>
    <t>Pershkrimi i elementeve</t>
  </si>
  <si>
    <t xml:space="preserve">    Periudha</t>
  </si>
  <si>
    <t xml:space="preserve">    Periudha </t>
  </si>
  <si>
    <t xml:space="preserve"> para ardhese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</si>
  <si>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</si>
  <si>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</si>
  <si>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</si>
  <si>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</si>
  <si>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 qellimet e veta dhe e kapitalizuar</t>
  </si>
  <si>
    <t xml:space="preserve">Mallrat lende e pare dhe materiale </t>
  </si>
  <si>
    <t>Shpenzime personeli</t>
  </si>
  <si>
    <t>Paga</t>
  </si>
  <si>
    <t xml:space="preserve">sigurime shoqerore 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</si>
  <si>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</si>
  <si>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</si>
  <si>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</si>
  <si>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</si>
  <si>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 nga njesite e kontrolluara</t>
  </si>
  <si>
    <t>Te ardhurat dhe shpenz.financiare nga pjesemarr.</t>
  </si>
  <si>
    <t>Te ardhura dhe shpenz financiare te tjera</t>
  </si>
  <si>
    <t>121   Te ardhura e shpenz.nga interesat</t>
  </si>
  <si>
    <t>122   Fitimet (humbjet) nga kembimet valutore</t>
  </si>
  <si>
    <t>123 Te ardhurat dhe shpenzimet 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</si>
  <si>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</si>
  <si>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</si>
  <si>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</si>
  <si>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</si>
  <si>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</si>
  <si>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</si>
  <si>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raportuese</t>
  </si>
  <si>
    <t xml:space="preserve"> Periudha</t>
  </si>
  <si>
    <t xml:space="preserve">       Periudha </t>
  </si>
  <si>
    <t>A   K   T   I   V   E   T</t>
  </si>
  <si>
    <t>Shenime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</si>
  <si>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</si>
  <si>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</si>
  <si>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</si>
  <si>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</si>
  <si>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</si>
  <si>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</si>
  <si>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</si>
  <si>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dif konv kred</t>
  </si>
  <si>
    <t>3   Aktive te tjera financiare afatshkurtra</t>
  </si>
  <si>
    <t xml:space="preserve">   </t>
  </si>
  <si>
    <t xml:space="preserve">        &gt;   Investime te tjera financiare</t>
  </si>
  <si>
    <t>4   Inventari</t>
  </si>
  <si>
    <t xml:space="preserve">        &gt;   Lendet e para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</si>
  <si>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</si>
  <si>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</si>
  <si>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</si>
  <si>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</si>
  <si>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</si>
  <si>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</si>
  <si>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</si>
  <si>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>II</t>
  </si>
  <si>
    <t>A K T I V E T     A F A T G J A T A</t>
  </si>
  <si>
    <t>1   Investimet financiare afatgjata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</si>
  <si>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</si>
  <si>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</si>
  <si>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</si>
  <si>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</si>
  <si>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>T O T A L I     A K T I V E V E    (I + II)</t>
  </si>
  <si>
    <t>TOTALI  I  AKTIVEVE  AFATSHKURTRA</t>
  </si>
  <si>
    <t xml:space="preserve">        &gt;  Pjesmarrje te tjera ne njesi te kontrolluara </t>
  </si>
  <si>
    <t xml:space="preserve">        &gt; Aksione dhe investime te tjera ne pjesmarrje </t>
  </si>
  <si>
    <t xml:space="preserve">        &gt; Aksione dhe letra te tjera me vlere </t>
  </si>
  <si>
    <t xml:space="preserve">        &gt; Llogari/Kerkesa te arketueshme afatgjata</t>
  </si>
  <si>
    <t xml:space="preserve">        &gt;   Aktive tjera afatgjata materiale (me vl kontabel)</t>
  </si>
  <si>
    <t>P A S I V E T   D H E   K A P I T A L I</t>
  </si>
  <si>
    <t xml:space="preserve">   Periudha</t>
  </si>
  <si>
    <t>P A S I V E T      A F A T S H K U R T R A</t>
  </si>
  <si>
    <t>1   Derivativet</t>
  </si>
  <si>
    <t>2   Huamarrjet</t>
  </si>
  <si>
    <t>3   Huat dhe parapagimet</t>
  </si>
  <si>
    <t xml:space="preserve">        &gt;   Te pagueshme ndaj punonjesve</t>
  </si>
  <si>
    <t>4   Grante dhe te ardhura te shtyra</t>
  </si>
  <si>
    <t>5   Provizionet afatshkurtra</t>
  </si>
  <si>
    <t>P A S I V E T   A F A T G J A T A</t>
  </si>
  <si>
    <t>1   Huate afatgjata</t>
  </si>
  <si>
    <t>2   Huamarrje te tjera afatgjata</t>
  </si>
  <si>
    <t>T O T A L I   P A S I V E V E     (I + II)</t>
  </si>
  <si>
    <t>III</t>
  </si>
  <si>
    <t>K A P I T A L I</t>
  </si>
  <si>
    <t>1    Aksionet e pakices</t>
  </si>
  <si>
    <t>2    Kapitali aksionereve te shoqerise meme</t>
  </si>
  <si>
    <t>3    Kapitali aksionar</t>
  </si>
  <si>
    <t>7    Rezeva ligjore</t>
  </si>
  <si>
    <t>TOTALI   PASIVEVE   DHE  KAPITALIT  (I + II + III)</t>
  </si>
  <si>
    <t xml:space="preserve">        &gt;   Hua te tjera</t>
  </si>
  <si>
    <t xml:space="preserve">        </t>
  </si>
  <si>
    <t xml:space="preserve">T O T A L I   D E T Y R I M  E V E    </t>
  </si>
  <si>
    <t xml:space="preserve">Kapitali Aksionar </t>
  </si>
  <si>
    <t xml:space="preserve">Primi i Aksionit </t>
  </si>
  <si>
    <t>Aksione te Thesarit</t>
  </si>
  <si>
    <t>TOTALI</t>
  </si>
  <si>
    <t xml:space="preserve">Fitimi i Pashperndare </t>
  </si>
  <si>
    <t>Efekti i ndryshimeve ne politikat kontabel</t>
  </si>
  <si>
    <t>Pozicioni I rregulluar</t>
  </si>
  <si>
    <t>Fitimi neto per periudhen kontabel</t>
  </si>
  <si>
    <t>Dividentet e paguar</t>
  </si>
  <si>
    <t>Rritje e rezerves se kapitalit</t>
  </si>
  <si>
    <t xml:space="preserve">Emetimi I aksioneve </t>
  </si>
  <si>
    <t>Emetimi I kapitalit aksionar</t>
  </si>
  <si>
    <t>Aksione te thesarit te riblera</t>
  </si>
  <si>
    <t xml:space="preserve">Pozicioni me 31 Dhjetor </t>
  </si>
  <si>
    <t>PASQYRA E NDRYSHIMEVE NE KAPITAL</t>
  </si>
  <si>
    <t xml:space="preserve">        &gt;  Kliente per mallra produkte e sherbime </t>
  </si>
  <si>
    <t xml:space="preserve">        &gt;   Debitore, kreditore te tjere</t>
  </si>
  <si>
    <t xml:space="preserve">        &gt;   T.V.SH</t>
  </si>
  <si>
    <t xml:space="preserve">        &gt;   Tatim Fitimi</t>
  </si>
  <si>
    <t xml:space="preserve">        &gt;   Te drejta e detyrime ndaj ortakeve</t>
  </si>
  <si>
    <t xml:space="preserve">        &gt;   Parapagime te dhena </t>
  </si>
  <si>
    <t xml:space="preserve">        &gt;   Materiale te tjera </t>
  </si>
  <si>
    <t xml:space="preserve">        &gt;   Inventari I imet dhe Amballazhi</t>
  </si>
  <si>
    <t xml:space="preserve">        &gt;   Shpenzime te periudhave te ardhshme  </t>
  </si>
  <si>
    <t>3  Aktivet afatgjata ne proces</t>
  </si>
  <si>
    <t>4   Aktive biologjike afatgjata</t>
  </si>
  <si>
    <t xml:space="preserve">5  Aktivet afatgjata jomateriale </t>
  </si>
  <si>
    <t>6 Kapitali aksioner i papaguar</t>
  </si>
  <si>
    <t>7 Aktive te tjera afatgjata</t>
  </si>
  <si>
    <t xml:space="preserve">        &gt;   Llogari bankare te zbuluara</t>
  </si>
  <si>
    <t xml:space="preserve">        &gt;   Huamarrjet nga bankat </t>
  </si>
  <si>
    <t xml:space="preserve">        &gt;   Huamarrje nga te tretet </t>
  </si>
  <si>
    <t xml:space="preserve">        &gt;   Detyrimet per Sigurime Shoqerore</t>
  </si>
  <si>
    <t xml:space="preserve">        &gt;   Detyrimet per tatim fitimin</t>
  </si>
  <si>
    <t xml:space="preserve">        &gt;   Detyrimet per TVSH</t>
  </si>
  <si>
    <t xml:space="preserve">        &gt;   Detyrimet per akcize</t>
  </si>
  <si>
    <t xml:space="preserve">        &gt;   Parapagimet te marra</t>
  </si>
  <si>
    <t xml:space="preserve">        &gt;   Te drejta e detyrime ndaj ortakeve/aksioner</t>
  </si>
  <si>
    <t xml:space="preserve">        &gt;   Debitore e kreditore te tjere</t>
  </si>
  <si>
    <t xml:space="preserve">        &gt;   Huate nga banka </t>
  </si>
  <si>
    <t xml:space="preserve">        &gt;   Detyrime nga qeraja financiare </t>
  </si>
  <si>
    <t xml:space="preserve">        &gt;   Huate nga te tretet </t>
  </si>
  <si>
    <t>3   Grante dhe te ardhura te shtyra</t>
  </si>
  <si>
    <t>4   Provizione afatgjata</t>
  </si>
  <si>
    <t>4    Aksionet e thesarit</t>
  </si>
  <si>
    <t xml:space="preserve">5    Prime te lidhura me kapitalin </t>
  </si>
  <si>
    <t>8    Rezerva statusore</t>
  </si>
  <si>
    <t>10  Fitim/humbja e pashperndare</t>
  </si>
  <si>
    <t>11  Fitimi (Humbja) e vitit financiar</t>
  </si>
  <si>
    <t xml:space="preserve">Rezerva per investime </t>
  </si>
  <si>
    <r>
      <t xml:space="preserve">                                    </t>
    </r>
    <r>
      <rPr>
        <b/>
        <sz val="14"/>
        <rFont val="Times New Roman"/>
        <family val="1"/>
      </rPr>
      <t xml:space="preserve"> Pasqyrat   Financiare   te   Vitit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2012</t>
    </r>
  </si>
  <si>
    <t xml:space="preserve"> raportuse</t>
  </si>
  <si>
    <t xml:space="preserve">                                 Pasqyrat   Financiare   te   Vitit   2012</t>
  </si>
  <si>
    <t>Pozicioni me 31 Dhjetor 2011</t>
  </si>
  <si>
    <t>Pozicioni me 31 Dhjetor 2012</t>
  </si>
  <si>
    <t xml:space="preserve">                        ADMINISTRATOR</t>
  </si>
  <si>
    <t xml:space="preserve">        &gt;   Detyrimet te tjera tatimore  TAP</t>
  </si>
  <si>
    <t>ADMINISTRATORI</t>
  </si>
  <si>
    <t xml:space="preserve">         PASQYRA E TE ARDHURAVE DHE SHPENZIMEVE  2012</t>
  </si>
  <si>
    <t>9    Rezerva te tjera</t>
  </si>
  <si>
    <t xml:space="preserve">&gt;   Rezerva nga rivlersimi </t>
  </si>
  <si>
    <t>&gt;   Rezerva te tjera (Per investime)</t>
  </si>
  <si>
    <t>Rezerva ligjo</t>
  </si>
  <si>
    <t>RAMADAN    TOSKA</t>
  </si>
  <si>
    <t xml:space="preserve">       &gt;   Tatim ne Burim</t>
  </si>
  <si>
    <t xml:space="preserve">      &gt;   Te pagueshme ndaj furnitoreve (Dogane)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</si>
</sst>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Black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shrinkToFit="1" readingOrder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3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3" fontId="3" fillId="0" borderId="2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37" fontId="5" fillId="0" borderId="20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2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3" fontId="4" fillId="0" borderId="33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5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0" fillId="0" borderId="25" xfId="0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3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left"/>
    </xf>
    <xf numFmtId="3" fontId="5" fillId="0" borderId="0" xfId="0" applyNumberFormat="1" applyFont="1" applyAlignment="1">
      <alignment/>
    </xf>
    <xf numFmtId="0" fontId="11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5" fillId="0" borderId="31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5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>
      <alignment/>
    </xf>
    <xf numFmtId="0" fontId="11" fillId="0" borderId="42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5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1" fontId="0" fillId="0" borderId="15" xfId="0" applyNumberFormat="1" applyFont="1" applyBorder="1" applyAlignment="1">
      <alignment horizontal="center" wrapText="1"/>
    </xf>
    <xf numFmtId="41" fontId="0" fillId="0" borderId="20" xfId="0" applyNumberFormat="1" applyBorder="1" applyAlignment="1">
      <alignment/>
    </xf>
    <xf numFmtId="41" fontId="0" fillId="0" borderId="20" xfId="0" applyNumberFormat="1" applyBorder="1" applyAlignment="1">
      <alignment wrapText="1"/>
    </xf>
    <xf numFmtId="41" fontId="0" fillId="0" borderId="25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26" xfId="0" applyNumberFormat="1" applyFont="1" applyBorder="1" applyAlignment="1">
      <alignment horizontal="center" wrapText="1"/>
    </xf>
    <xf numFmtId="41" fontId="0" fillId="0" borderId="21" xfId="0" applyNumberFormat="1" applyBorder="1" applyAlignment="1">
      <alignment/>
    </xf>
    <xf numFmtId="41" fontId="0" fillId="0" borderId="21" xfId="0" applyNumberFormat="1" applyBorder="1" applyAlignment="1">
      <alignment wrapText="1"/>
    </xf>
    <xf numFmtId="41" fontId="0" fillId="0" borderId="28" xfId="0" applyNumberFormat="1" applyBorder="1" applyAlignment="1">
      <alignment wrapText="1"/>
    </xf>
    <xf numFmtId="41" fontId="0" fillId="0" borderId="2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7" fontId="5" fillId="0" borderId="35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shrinkToFit="1" readingOrder="1"/>
    </xf>
    <xf numFmtId="3" fontId="5" fillId="0" borderId="47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/>
    </xf>
    <xf numFmtId="3" fontId="5" fillId="0" borderId="48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5">
      <selection activeCell="G35" sqref="G35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10.421875" style="0" customWidth="1"/>
    <col min="4" max="4" width="13.28125" style="3" customWidth="1"/>
    <col min="5" max="5" width="15.00390625" style="0" customWidth="1"/>
    <col min="7" max="7" width="25.140625" style="0" customWidth="1"/>
  </cols>
  <sheetData>
    <row r="1" spans="2:4" s="56" customFormat="1" ht="19.5" thickBot="1">
      <c r="B1" s="56" t="s">
        <v>144</v>
      </c>
      <c r="D1" s="57"/>
    </row>
    <row r="2" spans="1:5" ht="15">
      <c r="A2" s="58"/>
      <c r="B2" s="59"/>
      <c r="C2" s="59"/>
      <c r="D2" s="94" t="s">
        <v>33</v>
      </c>
      <c r="E2" s="60" t="s">
        <v>34</v>
      </c>
    </row>
    <row r="3" spans="1:5" ht="18.75" customHeight="1" thickBot="1">
      <c r="A3" s="61" t="s">
        <v>2</v>
      </c>
      <c r="B3" s="62" t="s">
        <v>35</v>
      </c>
      <c r="C3" s="95" t="s">
        <v>36</v>
      </c>
      <c r="D3" s="150" t="s">
        <v>145</v>
      </c>
      <c r="E3" s="151" t="s">
        <v>6</v>
      </c>
    </row>
    <row r="4" spans="1:5" ht="23.25" customHeight="1" thickBot="1">
      <c r="A4" s="63" t="s">
        <v>37</v>
      </c>
      <c r="B4" s="64" t="s">
        <v>38</v>
      </c>
      <c r="C4" s="65"/>
      <c r="D4" s="66">
        <f>D5+D10+D19+D27+D28+D29</f>
        <v>21816311</v>
      </c>
      <c r="E4" s="66">
        <f>SUM(E5+E9+E10+E19+E27+E28+E29)</f>
        <v>46094647</v>
      </c>
    </row>
    <row r="5" spans="1:5" ht="18" customHeight="1">
      <c r="A5" s="77"/>
      <c r="B5" s="78" t="s">
        <v>39</v>
      </c>
      <c r="C5" s="79"/>
      <c r="D5" s="51">
        <f>D6+D7</f>
        <v>911284</v>
      </c>
      <c r="E5" s="51">
        <f>E6+E7</f>
        <v>117139</v>
      </c>
    </row>
    <row r="6" spans="1:5" ht="18" customHeight="1">
      <c r="A6" s="67"/>
      <c r="B6" s="68" t="s">
        <v>40</v>
      </c>
      <c r="C6" s="69"/>
      <c r="D6" s="19">
        <v>911284</v>
      </c>
      <c r="E6" s="85">
        <v>116432</v>
      </c>
    </row>
    <row r="7" spans="1:5" ht="18.75" customHeight="1">
      <c r="A7" s="67"/>
      <c r="B7" s="68" t="s">
        <v>41</v>
      </c>
      <c r="C7" s="69"/>
      <c r="D7" s="19"/>
      <c r="E7" s="85">
        <v>707</v>
      </c>
    </row>
    <row r="8" spans="1:5" ht="18" customHeight="1">
      <c r="A8" s="67"/>
      <c r="B8" s="80" t="s">
        <v>42</v>
      </c>
      <c r="C8" s="69"/>
      <c r="D8" s="19"/>
      <c r="E8" s="85"/>
    </row>
    <row r="9" spans="1:5" ht="18" customHeight="1">
      <c r="A9" s="67"/>
      <c r="B9" s="70" t="s">
        <v>43</v>
      </c>
      <c r="C9" s="69" t="s">
        <v>44</v>
      </c>
      <c r="D9" s="81"/>
      <c r="E9" s="85"/>
    </row>
    <row r="10" spans="1:6" ht="18" customHeight="1">
      <c r="A10" s="67"/>
      <c r="B10" s="40" t="s">
        <v>45</v>
      </c>
      <c r="C10" s="69"/>
      <c r="D10" s="30">
        <f>SUM(D11:D17)</f>
        <v>7148050</v>
      </c>
      <c r="E10" s="30">
        <f>SUM(E11:E17)</f>
        <v>7210199</v>
      </c>
      <c r="F10" s="71"/>
    </row>
    <row r="11" spans="1:5" ht="18" customHeight="1">
      <c r="A11" s="67"/>
      <c r="B11" s="25" t="s">
        <v>109</v>
      </c>
      <c r="C11" s="69"/>
      <c r="D11" s="19">
        <v>1930850</v>
      </c>
      <c r="E11" s="85"/>
    </row>
    <row r="12" spans="1:5" ht="18" customHeight="1">
      <c r="A12" s="67"/>
      <c r="B12" s="25" t="s">
        <v>110</v>
      </c>
      <c r="C12" s="69"/>
      <c r="D12" s="19">
        <v>4896457</v>
      </c>
      <c r="E12" s="85">
        <v>4896457</v>
      </c>
    </row>
    <row r="13" spans="1:5" ht="18" customHeight="1">
      <c r="A13" s="67"/>
      <c r="B13" s="25" t="s">
        <v>111</v>
      </c>
      <c r="C13" s="69"/>
      <c r="D13" s="19">
        <v>320743</v>
      </c>
      <c r="E13" s="85">
        <v>555042</v>
      </c>
    </row>
    <row r="14" spans="1:5" ht="18" customHeight="1">
      <c r="A14" s="67" t="s">
        <v>46</v>
      </c>
      <c r="B14" s="25" t="s">
        <v>112</v>
      </c>
      <c r="C14" s="69"/>
      <c r="D14" s="19"/>
      <c r="E14" s="85"/>
    </row>
    <row r="15" spans="1:5" ht="18" customHeight="1">
      <c r="A15" s="67"/>
      <c r="B15" s="25" t="s">
        <v>113</v>
      </c>
      <c r="C15" s="69"/>
      <c r="D15" s="19"/>
      <c r="E15" s="85"/>
    </row>
    <row r="16" spans="1:5" ht="18" customHeight="1">
      <c r="A16" s="67"/>
      <c r="B16" s="25" t="s">
        <v>114</v>
      </c>
      <c r="C16" s="69"/>
      <c r="D16" s="19"/>
      <c r="E16" s="85">
        <v>1758700</v>
      </c>
    </row>
    <row r="17" spans="1:5" ht="18" customHeight="1">
      <c r="A17" s="67"/>
      <c r="B17" s="25" t="s">
        <v>47</v>
      </c>
      <c r="C17" s="69"/>
      <c r="D17" s="19"/>
      <c r="E17" s="85"/>
    </row>
    <row r="18" spans="1:5" ht="18" customHeight="1">
      <c r="A18" s="67"/>
      <c r="B18" s="72" t="s">
        <v>92</v>
      </c>
      <c r="C18" s="69"/>
      <c r="D18" s="19"/>
      <c r="E18" s="85"/>
    </row>
    <row r="19" spans="1:5" ht="18" customHeight="1">
      <c r="A19" s="67"/>
      <c r="B19" s="40" t="s">
        <v>48</v>
      </c>
      <c r="C19" s="69"/>
      <c r="D19" s="30">
        <f>SUM(D20:D26)</f>
        <v>9016079</v>
      </c>
      <c r="E19" s="30">
        <f>SUM(E20:E26)</f>
        <v>33086872</v>
      </c>
    </row>
    <row r="20" spans="1:8" ht="18" customHeight="1">
      <c r="A20" s="67"/>
      <c r="B20" s="25" t="s">
        <v>49</v>
      </c>
      <c r="C20" s="69"/>
      <c r="D20" s="19">
        <v>9016079</v>
      </c>
      <c r="E20" s="85">
        <v>24832915</v>
      </c>
      <c r="H20" s="45"/>
    </row>
    <row r="21" spans="1:8" ht="18" customHeight="1">
      <c r="A21" s="67"/>
      <c r="B21" s="25" t="s">
        <v>115</v>
      </c>
      <c r="C21" s="69"/>
      <c r="D21" s="19"/>
      <c r="E21" s="85"/>
      <c r="H21" s="45"/>
    </row>
    <row r="22" spans="1:5" ht="18" customHeight="1">
      <c r="A22" s="67"/>
      <c r="B22" s="25" t="s">
        <v>50</v>
      </c>
      <c r="C22" s="69"/>
      <c r="D22" s="19"/>
      <c r="E22" s="85">
        <v>8253957</v>
      </c>
    </row>
    <row r="23" spans="1:5" ht="18" customHeight="1">
      <c r="A23" s="67"/>
      <c r="B23" s="25" t="s">
        <v>51</v>
      </c>
      <c r="C23" s="69"/>
      <c r="D23" s="19"/>
      <c r="E23" s="85"/>
    </row>
    <row r="24" spans="1:5" ht="18" customHeight="1">
      <c r="A24" s="67"/>
      <c r="B24" s="25" t="s">
        <v>52</v>
      </c>
      <c r="C24" s="69"/>
      <c r="D24" s="19"/>
      <c r="E24" s="85"/>
    </row>
    <row r="25" spans="1:5" ht="18" customHeight="1">
      <c r="A25" s="67"/>
      <c r="B25" s="25" t="s">
        <v>116</v>
      </c>
      <c r="C25" s="69"/>
      <c r="D25" s="19"/>
      <c r="E25" s="85"/>
    </row>
    <row r="26" spans="1:5" ht="18" customHeight="1">
      <c r="A26" s="67"/>
      <c r="B26" s="25" t="s">
        <v>53</v>
      </c>
      <c r="C26" s="69"/>
      <c r="D26" s="19"/>
      <c r="E26" s="85"/>
    </row>
    <row r="27" spans="1:5" ht="18" customHeight="1">
      <c r="A27" s="67"/>
      <c r="B27" s="40" t="s">
        <v>54</v>
      </c>
      <c r="C27" s="69"/>
      <c r="D27" s="19"/>
      <c r="E27" s="85"/>
    </row>
    <row r="28" spans="1:5" ht="18" customHeight="1">
      <c r="A28" s="67"/>
      <c r="B28" s="40" t="s">
        <v>55</v>
      </c>
      <c r="C28" s="69"/>
      <c r="D28" s="19"/>
      <c r="E28" s="85"/>
    </row>
    <row r="29" spans="1:5" ht="18" customHeight="1">
      <c r="A29" s="67"/>
      <c r="B29" s="40" t="s">
        <v>56</v>
      </c>
      <c r="C29" s="69"/>
      <c r="D29" s="30">
        <f>D30</f>
        <v>4740898</v>
      </c>
      <c r="E29" s="30">
        <f>E30</f>
        <v>5680437</v>
      </c>
    </row>
    <row r="30" spans="1:5" ht="18" customHeight="1">
      <c r="A30" s="67"/>
      <c r="B30" s="25" t="s">
        <v>117</v>
      </c>
      <c r="C30" s="69"/>
      <c r="D30" s="19">
        <v>4740898</v>
      </c>
      <c r="E30" s="157">
        <v>5680437</v>
      </c>
    </row>
    <row r="31" spans="1:5" ht="18" customHeight="1">
      <c r="A31" s="67"/>
      <c r="B31" s="88" t="s">
        <v>65</v>
      </c>
      <c r="C31" s="69"/>
      <c r="D31" s="30">
        <f>D5+D10+D19+D27+D28+D29</f>
        <v>21816311</v>
      </c>
      <c r="E31" s="30"/>
    </row>
    <row r="32" spans="1:5" ht="18" customHeight="1">
      <c r="A32" s="67"/>
      <c r="B32" s="40"/>
      <c r="C32" s="69"/>
      <c r="D32" s="30"/>
      <c r="E32" s="86"/>
    </row>
    <row r="33" spans="1:5" ht="18" customHeight="1">
      <c r="A33" s="67"/>
      <c r="B33" s="68"/>
      <c r="C33" s="69"/>
      <c r="D33" s="19"/>
      <c r="E33" s="85"/>
    </row>
    <row r="34" spans="1:5" ht="21" customHeight="1">
      <c r="A34" s="26" t="s">
        <v>57</v>
      </c>
      <c r="B34" s="73" t="s">
        <v>58</v>
      </c>
      <c r="C34" s="69"/>
      <c r="D34" s="30">
        <f>SUM(D40+D35+D45+D46+D47+D48+D49)</f>
        <v>30520242</v>
      </c>
      <c r="E34" s="30">
        <f>SUM(E40+E35+E45+E46+E47+E48+E49)</f>
        <v>0</v>
      </c>
    </row>
    <row r="35" spans="1:7" ht="18" customHeight="1">
      <c r="A35" s="67"/>
      <c r="B35" s="74" t="s">
        <v>59</v>
      </c>
      <c r="C35" s="69"/>
      <c r="D35" s="19"/>
      <c r="E35" s="85"/>
      <c r="G35" s="3"/>
    </row>
    <row r="36" spans="1:5" ht="16.5" customHeight="1">
      <c r="A36" s="67"/>
      <c r="B36" s="25" t="s">
        <v>66</v>
      </c>
      <c r="C36" s="69"/>
      <c r="D36" s="19"/>
      <c r="E36" s="85"/>
    </row>
    <row r="37" spans="1:5" ht="15" customHeight="1">
      <c r="A37" s="67"/>
      <c r="B37" s="25" t="s">
        <v>67</v>
      </c>
      <c r="C37" s="69"/>
      <c r="D37" s="19"/>
      <c r="E37" s="85"/>
    </row>
    <row r="38" spans="1:5" ht="15" customHeight="1">
      <c r="A38" s="67"/>
      <c r="B38" s="25" t="s">
        <v>68</v>
      </c>
      <c r="C38" s="69"/>
      <c r="D38" s="19"/>
      <c r="E38" s="85"/>
    </row>
    <row r="39" spans="1:5" ht="15" customHeight="1">
      <c r="A39" s="67"/>
      <c r="B39" s="25" t="s">
        <v>69</v>
      </c>
      <c r="C39" s="69"/>
      <c r="D39" s="19"/>
      <c r="E39" s="85"/>
    </row>
    <row r="40" spans="1:7" ht="18" customHeight="1">
      <c r="A40" s="67"/>
      <c r="B40" s="74" t="s">
        <v>60</v>
      </c>
      <c r="C40" s="69"/>
      <c r="D40" s="30">
        <f>SUM(D41:D44)</f>
        <v>30520242</v>
      </c>
      <c r="E40" s="30">
        <f>SUM(E41:E44)</f>
        <v>0</v>
      </c>
      <c r="G40" s="3"/>
    </row>
    <row r="41" spans="1:5" ht="18" customHeight="1">
      <c r="A41" s="67"/>
      <c r="B41" s="68" t="s">
        <v>61</v>
      </c>
      <c r="C41" s="69"/>
      <c r="D41" s="19"/>
      <c r="E41" s="85"/>
    </row>
    <row r="42" spans="1:5" ht="18" customHeight="1">
      <c r="A42" s="67"/>
      <c r="B42" s="68" t="s">
        <v>62</v>
      </c>
      <c r="C42" s="69"/>
      <c r="D42" s="19">
        <v>30520242</v>
      </c>
      <c r="E42" s="85"/>
    </row>
    <row r="43" spans="1:5" ht="18" customHeight="1">
      <c r="A43" s="67"/>
      <c r="B43" s="68" t="s">
        <v>63</v>
      </c>
      <c r="C43" s="69"/>
      <c r="D43" s="19"/>
      <c r="E43" s="85"/>
    </row>
    <row r="44" spans="1:5" ht="18" customHeight="1">
      <c r="A44" s="67"/>
      <c r="B44" s="25" t="s">
        <v>70</v>
      </c>
      <c r="C44" s="69"/>
      <c r="D44" s="19"/>
      <c r="E44" s="85"/>
    </row>
    <row r="45" spans="1:5" ht="18" customHeight="1">
      <c r="A45" s="40">
        <v>3</v>
      </c>
      <c r="B45" s="40" t="s">
        <v>118</v>
      </c>
      <c r="C45" s="69"/>
      <c r="D45" s="19"/>
      <c r="E45" s="85"/>
    </row>
    <row r="46" spans="1:5" ht="18" customHeight="1">
      <c r="A46" s="40">
        <v>4</v>
      </c>
      <c r="B46" s="40" t="s">
        <v>119</v>
      </c>
      <c r="C46" s="69"/>
      <c r="D46" s="19"/>
      <c r="E46" s="85"/>
    </row>
    <row r="47" spans="1:5" ht="18" customHeight="1">
      <c r="A47" s="40">
        <v>5</v>
      </c>
      <c r="B47" s="40" t="s">
        <v>120</v>
      </c>
      <c r="C47" s="69"/>
      <c r="D47" s="19"/>
      <c r="E47" s="85"/>
    </row>
    <row r="48" spans="1:5" ht="18" customHeight="1">
      <c r="A48" s="91">
        <v>6</v>
      </c>
      <c r="B48" s="40" t="s">
        <v>121</v>
      </c>
      <c r="C48" s="69"/>
      <c r="D48" s="19"/>
      <c r="E48" s="85"/>
    </row>
    <row r="49" spans="1:5" ht="18" customHeight="1" thickBot="1">
      <c r="A49" s="93">
        <v>7</v>
      </c>
      <c r="B49" s="92" t="s">
        <v>122</v>
      </c>
      <c r="C49" s="82"/>
      <c r="D49" s="83"/>
      <c r="E49" s="87"/>
    </row>
    <row r="50" spans="1:5" ht="24" customHeight="1" thickBot="1">
      <c r="A50" s="75"/>
      <c r="B50" s="76" t="s">
        <v>64</v>
      </c>
      <c r="C50" s="65"/>
      <c r="D50" s="66">
        <f>D31+D34</f>
        <v>52336553</v>
      </c>
      <c r="E50" s="66">
        <f>E34+E4</f>
        <v>46094647</v>
      </c>
    </row>
    <row r="51" spans="2:4" ht="14.25" customHeight="1">
      <c r="B51" s="153" t="s">
        <v>149</v>
      </c>
      <c r="D51" s="3">
        <f>D50-'B.Pasiv'!D51</f>
        <v>0</v>
      </c>
    </row>
    <row r="52" ht="14.25" customHeight="1">
      <c r="B52" s="154" t="s">
        <v>157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printOptions horizontalCentered="1" verticalCentered="1"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3">
      <selection activeCell="D52" sqref="D52"/>
    </sheetView>
  </sheetViews>
  <sheetFormatPr defaultColWidth="9.140625" defaultRowHeight="12.75"/>
  <cols>
    <col min="1" max="1" width="3.421875" style="0" customWidth="1"/>
    <col min="2" max="2" width="47.8515625" style="0" customWidth="1"/>
    <col min="3" max="3" width="9.28125" style="0" customWidth="1"/>
    <col min="4" max="4" width="17.28125" style="3" customWidth="1"/>
    <col min="5" max="5" width="15.421875" style="3" customWidth="1"/>
    <col min="7" max="7" width="26.28125" style="0" customWidth="1"/>
    <col min="8" max="8" width="12.7109375" style="0" bestFit="1" customWidth="1"/>
  </cols>
  <sheetData>
    <row r="1" spans="2:5" s="96" customFormat="1" ht="22.5" customHeight="1" thickBot="1">
      <c r="B1" s="96" t="s">
        <v>146</v>
      </c>
      <c r="D1" s="97"/>
      <c r="E1" s="97"/>
    </row>
    <row r="2" spans="1:5" ht="12.75" customHeight="1">
      <c r="A2" s="158" t="s">
        <v>2</v>
      </c>
      <c r="B2" s="160" t="s">
        <v>71</v>
      </c>
      <c r="C2" s="98"/>
      <c r="D2" s="127" t="s">
        <v>72</v>
      </c>
      <c r="E2" s="128" t="s">
        <v>34</v>
      </c>
    </row>
    <row r="3" spans="1:5" ht="12.75" customHeight="1" thickBot="1">
      <c r="A3" s="159"/>
      <c r="B3" s="161"/>
      <c r="C3" s="99" t="s">
        <v>36</v>
      </c>
      <c r="D3" s="152" t="s">
        <v>145</v>
      </c>
      <c r="E3" s="129" t="s">
        <v>6</v>
      </c>
    </row>
    <row r="4" spans="1:5" ht="22.5" customHeight="1" thickBot="1">
      <c r="A4" s="100" t="s">
        <v>37</v>
      </c>
      <c r="B4" s="101" t="s">
        <v>73</v>
      </c>
      <c r="C4" s="102"/>
      <c r="D4" s="66">
        <f>D5+D6+D10+D23+D24</f>
        <v>10223747</v>
      </c>
      <c r="E4" s="66">
        <f>E5+E6+E10+E23+E24</f>
        <v>14482419</v>
      </c>
    </row>
    <row r="5" spans="1:5" ht="16.5" customHeight="1">
      <c r="A5" s="103"/>
      <c r="B5" s="104" t="s">
        <v>74</v>
      </c>
      <c r="C5" s="119"/>
      <c r="D5" s="124"/>
      <c r="E5" s="124"/>
    </row>
    <row r="6" spans="1:5" ht="16.5" customHeight="1">
      <c r="A6" s="105"/>
      <c r="B6" s="74" t="s">
        <v>75</v>
      </c>
      <c r="C6" s="120"/>
      <c r="D6" s="86">
        <f>D7+D8+D9</f>
        <v>3859445</v>
      </c>
      <c r="E6" s="86">
        <f>E7+E8+E9</f>
        <v>9102893</v>
      </c>
    </row>
    <row r="7" spans="1:5" ht="18" customHeight="1">
      <c r="A7" s="105"/>
      <c r="B7" s="25" t="s">
        <v>123</v>
      </c>
      <c r="C7" s="120"/>
      <c r="D7" s="125"/>
      <c r="E7" s="125"/>
    </row>
    <row r="8" spans="1:5" ht="18" customHeight="1">
      <c r="A8" s="105"/>
      <c r="B8" s="25" t="s">
        <v>124</v>
      </c>
      <c r="C8" s="120"/>
      <c r="D8" s="125"/>
      <c r="E8" s="125">
        <v>3511000</v>
      </c>
    </row>
    <row r="9" spans="1:5" ht="18" customHeight="1">
      <c r="A9" s="105"/>
      <c r="B9" s="25" t="s">
        <v>125</v>
      </c>
      <c r="C9" s="120"/>
      <c r="D9" s="125">
        <v>3859445</v>
      </c>
      <c r="E9" s="125">
        <v>5591893</v>
      </c>
    </row>
    <row r="10" spans="1:5" ht="18" customHeight="1">
      <c r="A10" s="105"/>
      <c r="B10" s="74" t="s">
        <v>76</v>
      </c>
      <c r="C10" s="120"/>
      <c r="D10" s="86">
        <f>D11+D12+D13+D17+D22</f>
        <v>6364302</v>
      </c>
      <c r="E10" s="86">
        <v>5379526</v>
      </c>
    </row>
    <row r="11" spans="1:5" ht="18" customHeight="1">
      <c r="A11" s="105"/>
      <c r="B11" s="25" t="s">
        <v>159</v>
      </c>
      <c r="C11" s="120"/>
      <c r="D11" s="125">
        <v>4896457</v>
      </c>
      <c r="E11" s="125">
        <v>4896457</v>
      </c>
    </row>
    <row r="12" spans="1:6" ht="18" customHeight="1">
      <c r="A12" s="105"/>
      <c r="B12" s="68" t="s">
        <v>77</v>
      </c>
      <c r="C12" s="120"/>
      <c r="D12" s="125">
        <v>903878</v>
      </c>
      <c r="E12" s="125">
        <v>230670</v>
      </c>
      <c r="F12" s="3"/>
    </row>
    <row r="13" spans="1:6" ht="18" customHeight="1">
      <c r="A13" s="105"/>
      <c r="B13" s="25" t="s">
        <v>126</v>
      </c>
      <c r="C13" s="120"/>
      <c r="D13" s="125">
        <v>388069</v>
      </c>
      <c r="E13" s="125">
        <v>118555</v>
      </c>
      <c r="F13" s="3"/>
    </row>
    <row r="14" spans="1:6" ht="18" customHeight="1">
      <c r="A14" s="105"/>
      <c r="B14" s="25" t="s">
        <v>127</v>
      </c>
      <c r="C14" s="120"/>
      <c r="D14" s="125"/>
      <c r="E14" s="125"/>
      <c r="F14" s="3"/>
    </row>
    <row r="15" spans="1:6" ht="18" customHeight="1">
      <c r="A15" s="105"/>
      <c r="B15" s="25" t="s">
        <v>128</v>
      </c>
      <c r="C15" s="120"/>
      <c r="D15" s="125"/>
      <c r="E15" s="125"/>
      <c r="F15" s="3"/>
    </row>
    <row r="16" spans="1:6" ht="18" customHeight="1">
      <c r="A16" s="105"/>
      <c r="B16" s="25" t="s">
        <v>129</v>
      </c>
      <c r="C16" s="120"/>
      <c r="D16" s="125"/>
      <c r="E16" s="125"/>
      <c r="F16" s="3"/>
    </row>
    <row r="17" spans="1:5" ht="18" customHeight="1">
      <c r="A17" s="105"/>
      <c r="B17" s="25" t="s">
        <v>150</v>
      </c>
      <c r="C17" s="120"/>
      <c r="D17" s="125">
        <v>78054</v>
      </c>
      <c r="E17" s="125">
        <v>36000</v>
      </c>
    </row>
    <row r="18" spans="1:5" ht="18" customHeight="1">
      <c r="A18" s="105"/>
      <c r="B18" s="25" t="s">
        <v>91</v>
      </c>
      <c r="C18" s="120"/>
      <c r="D18" s="125"/>
      <c r="E18" s="125"/>
    </row>
    <row r="19" spans="1:5" ht="18" customHeight="1">
      <c r="A19" s="105"/>
      <c r="B19" s="25" t="s">
        <v>130</v>
      </c>
      <c r="C19" s="120"/>
      <c r="D19" s="125"/>
      <c r="E19" s="125"/>
    </row>
    <row r="20" spans="1:5" ht="18" customHeight="1">
      <c r="A20" s="105"/>
      <c r="B20" s="21" t="s">
        <v>131</v>
      </c>
      <c r="C20" s="120"/>
      <c r="D20" s="146"/>
      <c r="E20" s="146"/>
    </row>
    <row r="21" spans="1:5" ht="18" customHeight="1">
      <c r="A21" s="105"/>
      <c r="B21" s="25" t="s">
        <v>132</v>
      </c>
      <c r="C21" s="120"/>
      <c r="D21" s="146"/>
      <c r="E21" s="146"/>
    </row>
    <row r="22" spans="1:5" ht="18" customHeight="1">
      <c r="A22" s="67"/>
      <c r="B22" s="25" t="s">
        <v>158</v>
      </c>
      <c r="C22" s="122"/>
      <c r="D22" s="84">
        <v>97844</v>
      </c>
      <c r="E22" s="84">
        <v>97844</v>
      </c>
    </row>
    <row r="23" spans="1:5" ht="18" customHeight="1">
      <c r="A23" s="106"/>
      <c r="B23" s="40" t="s">
        <v>78</v>
      </c>
      <c r="C23" s="122"/>
      <c r="D23" s="85"/>
      <c r="E23" s="85"/>
    </row>
    <row r="24" spans="1:5" ht="16.5" customHeight="1">
      <c r="A24" s="106"/>
      <c r="B24" s="40" t="s">
        <v>79</v>
      </c>
      <c r="C24" s="122"/>
      <c r="D24" s="85"/>
      <c r="E24" s="85"/>
    </row>
    <row r="25" spans="1:5" ht="22.5" customHeight="1">
      <c r="A25" s="89" t="s">
        <v>57</v>
      </c>
      <c r="B25" s="88" t="s">
        <v>80</v>
      </c>
      <c r="C25" s="122"/>
      <c r="D25" s="86">
        <f>D26+D31+D32+D33</f>
        <v>42012806</v>
      </c>
      <c r="E25" s="86">
        <f>E26+E31+E32+E33</f>
        <v>31512228</v>
      </c>
    </row>
    <row r="26" spans="1:5" ht="16.5" customHeight="1">
      <c r="A26" s="107"/>
      <c r="B26" s="40" t="s">
        <v>81</v>
      </c>
      <c r="C26" s="122"/>
      <c r="D26" s="86">
        <f>D27</f>
        <v>42012806</v>
      </c>
      <c r="E26" s="86">
        <f>E27+E28+E29</f>
        <v>31512228</v>
      </c>
    </row>
    <row r="27" spans="1:5" ht="18" customHeight="1">
      <c r="A27" s="107"/>
      <c r="B27" s="25" t="s">
        <v>133</v>
      </c>
      <c r="C27" s="122"/>
      <c r="D27" s="85">
        <v>42012806</v>
      </c>
      <c r="E27" s="85">
        <v>31512228</v>
      </c>
    </row>
    <row r="28" spans="1:5" ht="18" customHeight="1">
      <c r="A28" s="107"/>
      <c r="B28" s="25" t="s">
        <v>134</v>
      </c>
      <c r="C28" s="122"/>
      <c r="D28" s="85"/>
      <c r="E28" s="85"/>
    </row>
    <row r="29" spans="1:5" ht="18" customHeight="1">
      <c r="A29" s="107"/>
      <c r="B29" s="25" t="s">
        <v>135</v>
      </c>
      <c r="C29" s="122"/>
      <c r="D29" s="85"/>
      <c r="E29" s="85"/>
    </row>
    <row r="30" spans="1:5" ht="18" customHeight="1">
      <c r="A30" s="107"/>
      <c r="B30" s="25"/>
      <c r="C30" s="122"/>
      <c r="D30" s="85"/>
      <c r="E30" s="85"/>
    </row>
    <row r="31" spans="1:5" ht="16.5" customHeight="1">
      <c r="A31" s="107"/>
      <c r="B31" s="40" t="s">
        <v>82</v>
      </c>
      <c r="C31" s="122"/>
      <c r="D31" s="85"/>
      <c r="E31" s="85"/>
    </row>
    <row r="32" spans="1:5" ht="16.5" customHeight="1">
      <c r="A32" s="107"/>
      <c r="B32" s="40" t="s">
        <v>136</v>
      </c>
      <c r="C32" s="121"/>
      <c r="D32" s="125"/>
      <c r="E32" s="125"/>
    </row>
    <row r="33" spans="1:5" ht="16.5" customHeight="1">
      <c r="A33" s="107"/>
      <c r="B33" s="40" t="s">
        <v>137</v>
      </c>
      <c r="C33" s="121"/>
      <c r="D33" s="125"/>
      <c r="E33" s="125"/>
    </row>
    <row r="34" spans="1:5" ht="16.5" customHeight="1">
      <c r="A34" s="107"/>
      <c r="C34" s="121"/>
      <c r="D34" s="125"/>
      <c r="E34" s="125"/>
    </row>
    <row r="35" spans="1:7" ht="22.5" customHeight="1">
      <c r="A35" s="107"/>
      <c r="B35" s="88" t="s">
        <v>83</v>
      </c>
      <c r="C35" s="121"/>
      <c r="D35" s="86">
        <f>SUM(D25+D4)</f>
        <v>52236553</v>
      </c>
      <c r="E35" s="86">
        <f>E4+E25</f>
        <v>45994647</v>
      </c>
      <c r="G35" s="3"/>
    </row>
    <row r="36" spans="1:5" ht="22.5" customHeight="1">
      <c r="A36" s="107"/>
      <c r="B36" s="88" t="s">
        <v>93</v>
      </c>
      <c r="C36" s="121"/>
      <c r="D36" s="86"/>
      <c r="E36" s="86"/>
    </row>
    <row r="37" spans="1:5" s="108" customFormat="1" ht="18" customHeight="1">
      <c r="A37" s="26" t="s">
        <v>84</v>
      </c>
      <c r="B37" s="88" t="s">
        <v>85</v>
      </c>
      <c r="C37" s="122"/>
      <c r="D37" s="86">
        <f>D40+D43+D45+D49</f>
        <v>100000</v>
      </c>
      <c r="E37" s="86">
        <f>E40+E43+E45+E49</f>
        <v>100000</v>
      </c>
    </row>
    <row r="38" spans="1:5" s="108" customFormat="1" ht="18" customHeight="1">
      <c r="A38" s="26"/>
      <c r="B38" s="109" t="s">
        <v>86</v>
      </c>
      <c r="C38" s="122"/>
      <c r="D38" s="85"/>
      <c r="E38" s="85"/>
    </row>
    <row r="39" spans="1:5" s="108" customFormat="1" ht="17.25" customHeight="1">
      <c r="A39" s="90"/>
      <c r="B39" s="40" t="s">
        <v>87</v>
      </c>
      <c r="C39" s="122"/>
      <c r="D39" s="85"/>
      <c r="E39" s="85"/>
    </row>
    <row r="40" spans="1:5" s="108" customFormat="1" ht="18" customHeight="1">
      <c r="A40" s="90"/>
      <c r="B40" s="40" t="s">
        <v>88</v>
      </c>
      <c r="C40" s="122"/>
      <c r="D40" s="85">
        <v>100000</v>
      </c>
      <c r="E40" s="85">
        <v>100000</v>
      </c>
    </row>
    <row r="41" spans="1:5" s="108" customFormat="1" ht="18" customHeight="1">
      <c r="A41" s="90"/>
      <c r="B41" s="40" t="s">
        <v>138</v>
      </c>
      <c r="C41" s="122"/>
      <c r="D41" s="85"/>
      <c r="E41" s="85"/>
    </row>
    <row r="42" spans="1:5" s="108" customFormat="1" ht="18" customHeight="1">
      <c r="A42" s="90"/>
      <c r="B42" s="40" t="s">
        <v>139</v>
      </c>
      <c r="C42" s="122"/>
      <c r="D42" s="85"/>
      <c r="E42" s="85"/>
    </row>
    <row r="43" spans="1:5" s="108" customFormat="1" ht="18" customHeight="1">
      <c r="A43" s="90"/>
      <c r="B43" s="40" t="s">
        <v>89</v>
      </c>
      <c r="C43" s="122"/>
      <c r="D43" s="85"/>
      <c r="E43" s="85"/>
    </row>
    <row r="44" spans="1:5" s="108" customFormat="1" ht="18" customHeight="1">
      <c r="A44" s="90"/>
      <c r="B44" s="40" t="s">
        <v>140</v>
      </c>
      <c r="C44" s="122"/>
      <c r="D44" s="85"/>
      <c r="E44" s="85"/>
    </row>
    <row r="45" spans="1:5" s="108" customFormat="1" ht="18" customHeight="1">
      <c r="A45" s="90"/>
      <c r="B45" s="40" t="s">
        <v>153</v>
      </c>
      <c r="C45" s="122"/>
      <c r="D45" s="86"/>
      <c r="E45" s="86"/>
    </row>
    <row r="46" spans="1:5" s="108" customFormat="1" ht="18" customHeight="1">
      <c r="A46" s="90"/>
      <c r="B46" s="40" t="s">
        <v>154</v>
      </c>
      <c r="C46" s="122"/>
      <c r="D46" s="85"/>
      <c r="E46" s="85"/>
    </row>
    <row r="47" spans="1:5" s="108" customFormat="1" ht="18" customHeight="1">
      <c r="A47" s="90"/>
      <c r="B47" s="40" t="s">
        <v>155</v>
      </c>
      <c r="C47" s="122"/>
      <c r="D47" s="85"/>
      <c r="E47" s="85"/>
    </row>
    <row r="48" spans="1:5" s="108" customFormat="1" ht="18" customHeight="1">
      <c r="A48" s="90"/>
      <c r="B48" s="40" t="s">
        <v>141</v>
      </c>
      <c r="C48" s="122"/>
      <c r="D48" s="85"/>
      <c r="E48" s="147"/>
    </row>
    <row r="49" spans="1:8" s="108" customFormat="1" ht="18" customHeight="1">
      <c r="A49" s="90"/>
      <c r="B49" s="112" t="s">
        <v>142</v>
      </c>
      <c r="C49" s="122"/>
      <c r="D49" s="85"/>
      <c r="E49" s="85"/>
      <c r="H49" s="110"/>
    </row>
    <row r="50" spans="1:8" s="113" customFormat="1" ht="18" customHeight="1" thickBot="1">
      <c r="A50" s="111"/>
      <c r="C50" s="123"/>
      <c r="D50" s="126"/>
      <c r="E50" s="126"/>
      <c r="G50" s="3"/>
      <c r="H50" s="114"/>
    </row>
    <row r="51" spans="1:5" s="108" customFormat="1" ht="24.75" customHeight="1" thickBot="1">
      <c r="A51" s="115"/>
      <c r="B51" s="116" t="s">
        <v>90</v>
      </c>
      <c r="C51" s="117"/>
      <c r="D51" s="118">
        <f>D4+D25+D37</f>
        <v>52336553</v>
      </c>
      <c r="E51" s="118">
        <f>E37+E25+E4</f>
        <v>46094647</v>
      </c>
    </row>
    <row r="52" ht="14.25" customHeight="1"/>
    <row r="53" ht="14.25" customHeight="1">
      <c r="B53" s="155" t="s">
        <v>151</v>
      </c>
    </row>
    <row r="54" ht="14.25" customHeight="1">
      <c r="B54" s="155" t="s">
        <v>157</v>
      </c>
    </row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2">
    <mergeCell ref="A2:A3"/>
    <mergeCell ref="B2:B3"/>
  </mergeCells>
  <printOptions horizontalCentered="1" verticalCentered="1"/>
  <pageMargins left="0.7" right="0.7" top="0.75" bottom="0.7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B12" sqref="B12"/>
    </sheetView>
  </sheetViews>
  <sheetFormatPr defaultColWidth="9.140625" defaultRowHeight="12.75"/>
  <cols>
    <col min="1" max="1" width="14.57421875" style="0" customWidth="1"/>
    <col min="2" max="2" width="12.57421875" style="140" customWidth="1"/>
    <col min="3" max="3" width="11.7109375" style="140" customWidth="1"/>
    <col min="4" max="4" width="11.28125" style="140" customWidth="1"/>
    <col min="5" max="5" width="12.00390625" style="140" customWidth="1"/>
    <col min="6" max="6" width="12.7109375" style="140" customWidth="1"/>
    <col min="7" max="7" width="12.57421875" style="140" customWidth="1"/>
    <col min="8" max="8" width="11.421875" style="140" customWidth="1"/>
  </cols>
  <sheetData>
    <row r="1" spans="1:8" ht="38.25" customHeight="1" thickBot="1">
      <c r="A1" s="162" t="s">
        <v>108</v>
      </c>
      <c r="B1" s="162"/>
      <c r="C1" s="162"/>
      <c r="D1" s="162"/>
      <c r="E1" s="162"/>
      <c r="F1" s="162"/>
      <c r="G1" s="162"/>
      <c r="H1" s="162"/>
    </row>
    <row r="2" spans="1:8" s="131" customFormat="1" ht="25.5">
      <c r="A2" s="132"/>
      <c r="B2" s="136" t="s">
        <v>94</v>
      </c>
      <c r="C2" s="136" t="s">
        <v>95</v>
      </c>
      <c r="D2" s="136" t="s">
        <v>96</v>
      </c>
      <c r="E2" s="136" t="s">
        <v>156</v>
      </c>
      <c r="F2" s="136" t="s">
        <v>143</v>
      </c>
      <c r="G2" s="136" t="s">
        <v>98</v>
      </c>
      <c r="H2" s="141" t="s">
        <v>97</v>
      </c>
    </row>
    <row r="3" spans="1:8" ht="12.75">
      <c r="A3" s="67"/>
      <c r="B3" s="137"/>
      <c r="C3" s="137"/>
      <c r="D3" s="137"/>
      <c r="E3" s="137"/>
      <c r="F3" s="137"/>
      <c r="G3" s="137"/>
      <c r="H3" s="142"/>
    </row>
    <row r="4" spans="1:8" s="130" customFormat="1" ht="38.25">
      <c r="A4" s="134" t="s">
        <v>147</v>
      </c>
      <c r="B4" s="138">
        <v>100000</v>
      </c>
      <c r="C4" s="138"/>
      <c r="D4" s="138"/>
      <c r="E4" s="138"/>
      <c r="F4" s="138"/>
      <c r="G4" s="138"/>
      <c r="H4" s="143">
        <f>B4+C4+D4+F4+G4+E4</f>
        <v>100000</v>
      </c>
    </row>
    <row r="5" spans="1:8" s="130" customFormat="1" ht="51" customHeight="1">
      <c r="A5" s="133" t="s">
        <v>99</v>
      </c>
      <c r="B5" s="138"/>
      <c r="C5" s="138"/>
      <c r="D5" s="138"/>
      <c r="E5" s="138"/>
      <c r="F5" s="138"/>
      <c r="G5" s="138"/>
      <c r="H5" s="143">
        <f aca="true" t="shared" si="0" ref="H5:H16">B5+C5+D5+F5+G5</f>
        <v>0</v>
      </c>
    </row>
    <row r="6" spans="1:8" s="130" customFormat="1" ht="30" customHeight="1">
      <c r="A6" s="133" t="s">
        <v>100</v>
      </c>
      <c r="B6" s="138"/>
      <c r="C6" s="138"/>
      <c r="D6" s="138"/>
      <c r="E6" s="138"/>
      <c r="F6" s="138"/>
      <c r="G6" s="138"/>
      <c r="H6" s="143">
        <f t="shared" si="0"/>
        <v>0</v>
      </c>
    </row>
    <row r="7" spans="1:8" s="130" customFormat="1" ht="39.75" customHeight="1">
      <c r="A7" s="133" t="s">
        <v>101</v>
      </c>
      <c r="B7" s="138"/>
      <c r="C7" s="138"/>
      <c r="D7" s="138"/>
      <c r="E7" s="138"/>
      <c r="F7" s="138"/>
      <c r="G7" s="138"/>
      <c r="H7" s="143">
        <f t="shared" si="0"/>
        <v>0</v>
      </c>
    </row>
    <row r="8" spans="1:8" s="130" customFormat="1" ht="25.5">
      <c r="A8" s="133" t="s">
        <v>102</v>
      </c>
      <c r="B8" s="138"/>
      <c r="C8" s="138"/>
      <c r="D8" s="138"/>
      <c r="E8" s="138"/>
      <c r="F8" s="138"/>
      <c r="G8" s="138"/>
      <c r="H8" s="143">
        <f t="shared" si="0"/>
        <v>0</v>
      </c>
    </row>
    <row r="9" spans="1:8" s="130" customFormat="1" ht="29.25" customHeight="1">
      <c r="A9" s="133" t="s">
        <v>103</v>
      </c>
      <c r="B9" s="138"/>
      <c r="C9" s="138"/>
      <c r="D9" s="138"/>
      <c r="E9" s="138"/>
      <c r="F9" s="138"/>
      <c r="G9" s="138"/>
      <c r="H9" s="143">
        <f t="shared" si="0"/>
        <v>0</v>
      </c>
    </row>
    <row r="10" spans="1:8" s="130" customFormat="1" ht="34.5" customHeight="1">
      <c r="A10" s="133" t="s">
        <v>104</v>
      </c>
      <c r="B10" s="138"/>
      <c r="C10" s="138"/>
      <c r="D10" s="138"/>
      <c r="E10" s="138"/>
      <c r="F10" s="138"/>
      <c r="G10" s="138"/>
      <c r="H10" s="143">
        <f t="shared" si="0"/>
        <v>0</v>
      </c>
    </row>
    <row r="11" spans="1:8" ht="29.25" customHeight="1">
      <c r="A11" s="134" t="s">
        <v>148</v>
      </c>
      <c r="B11" s="145">
        <v>100000</v>
      </c>
      <c r="C11" s="145"/>
      <c r="D11" s="145"/>
      <c r="E11" s="145"/>
      <c r="F11" s="145"/>
      <c r="G11" s="145"/>
      <c r="H11" s="143">
        <f>B11+C11+D11+F11+G11+E11</f>
        <v>100000</v>
      </c>
    </row>
    <row r="12" spans="1:8" s="130" customFormat="1" ht="39.75" customHeight="1">
      <c r="A12" s="133" t="s">
        <v>101</v>
      </c>
      <c r="B12" s="138"/>
      <c r="C12" s="138"/>
      <c r="D12" s="138"/>
      <c r="E12" s="138"/>
      <c r="F12" s="138"/>
      <c r="G12" s="138"/>
      <c r="H12" s="143">
        <f t="shared" si="0"/>
        <v>0</v>
      </c>
    </row>
    <row r="13" spans="1:8" s="130" customFormat="1" ht="25.5">
      <c r="A13" s="133" t="s">
        <v>102</v>
      </c>
      <c r="B13" s="138"/>
      <c r="C13" s="138"/>
      <c r="D13" s="138"/>
      <c r="E13" s="138"/>
      <c r="F13" s="138"/>
      <c r="G13" s="138"/>
      <c r="H13" s="143">
        <f t="shared" si="0"/>
        <v>0</v>
      </c>
    </row>
    <row r="14" spans="1:8" s="130" customFormat="1" ht="38.25">
      <c r="A14" s="133" t="s">
        <v>105</v>
      </c>
      <c r="B14" s="138"/>
      <c r="C14" s="138"/>
      <c r="D14" s="138"/>
      <c r="E14" s="138"/>
      <c r="F14" s="138"/>
      <c r="G14" s="138"/>
      <c r="H14" s="143">
        <f t="shared" si="0"/>
        <v>0</v>
      </c>
    </row>
    <row r="15" spans="1:8" ht="12.75">
      <c r="A15" s="67"/>
      <c r="B15" s="137"/>
      <c r="C15" s="137"/>
      <c r="D15" s="137"/>
      <c r="E15" s="137"/>
      <c r="F15" s="137"/>
      <c r="G15" s="137"/>
      <c r="H15" s="143">
        <f t="shared" si="0"/>
        <v>0</v>
      </c>
    </row>
    <row r="16" spans="1:8" s="130" customFormat="1" ht="30" customHeight="1">
      <c r="A16" s="133" t="s">
        <v>106</v>
      </c>
      <c r="B16" s="138"/>
      <c r="C16" s="138"/>
      <c r="D16" s="138"/>
      <c r="E16" s="138"/>
      <c r="F16" s="138"/>
      <c r="G16" s="138"/>
      <c r="H16" s="143">
        <f t="shared" si="0"/>
        <v>0</v>
      </c>
    </row>
    <row r="17" spans="1:8" ht="26.25" thickBot="1">
      <c r="A17" s="135" t="s">
        <v>107</v>
      </c>
      <c r="B17" s="139"/>
      <c r="C17" s="139"/>
      <c r="D17" s="139"/>
      <c r="E17" s="139"/>
      <c r="F17" s="139"/>
      <c r="G17" s="139"/>
      <c r="H17" s="144"/>
    </row>
    <row r="19" spans="1:2" ht="12.75">
      <c r="A19" s="71" t="s">
        <v>151</v>
      </c>
      <c r="B19" s="156"/>
    </row>
    <row r="20" spans="1:2" ht="12.75">
      <c r="A20" s="71" t="s">
        <v>157</v>
      </c>
      <c r="B20" s="156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2">
      <selection activeCell="D16" sqref="D16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6.00390625" style="3" hidden="1" customWidth="1"/>
    <col min="4" max="4" width="21.421875" style="3" customWidth="1"/>
    <col min="5" max="5" width="21.57421875" style="3" customWidth="1"/>
  </cols>
  <sheetData>
    <row r="1" spans="1:3" ht="21.75" customHeight="1">
      <c r="A1" t="s">
        <v>0</v>
      </c>
      <c r="B1" s="1" t="s">
        <v>152</v>
      </c>
      <c r="C1" s="2"/>
    </row>
    <row r="2" spans="2:3" ht="13.5" customHeight="1">
      <c r="B2" s="4"/>
      <c r="C2" s="2"/>
    </row>
    <row r="3" spans="2:3" ht="21" customHeight="1">
      <c r="B3" s="4" t="s">
        <v>1</v>
      </c>
      <c r="C3" s="2"/>
    </row>
    <row r="4" ht="10.5" customHeight="1" thickBot="1"/>
    <row r="5" spans="1:5" ht="21.75" customHeight="1">
      <c r="A5" s="163" t="s">
        <v>2</v>
      </c>
      <c r="B5" s="165" t="s">
        <v>3</v>
      </c>
      <c r="C5" s="5" t="s">
        <v>4</v>
      </c>
      <c r="D5" s="5" t="s">
        <v>4</v>
      </c>
      <c r="E5" s="6" t="s">
        <v>5</v>
      </c>
    </row>
    <row r="6" spans="1:5" ht="16.5" customHeight="1" thickBot="1">
      <c r="A6" s="164"/>
      <c r="B6" s="166"/>
      <c r="C6" s="7"/>
      <c r="D6" s="7" t="s">
        <v>32</v>
      </c>
      <c r="E6" s="8" t="s">
        <v>6</v>
      </c>
    </row>
    <row r="7" spans="1:5" ht="29.25" customHeight="1">
      <c r="A7" s="9">
        <v>1</v>
      </c>
      <c r="B7" s="10" t="s">
        <v>7</v>
      </c>
      <c r="C7" s="11"/>
      <c r="D7" s="50">
        <v>2442375</v>
      </c>
      <c r="E7" s="51">
        <v>8253957</v>
      </c>
    </row>
    <row r="8" spans="1:5" ht="29.25" customHeight="1">
      <c r="A8" s="12">
        <v>2</v>
      </c>
      <c r="B8" s="13" t="s">
        <v>8</v>
      </c>
      <c r="C8" s="14"/>
      <c r="D8" s="14">
        <v>23455385</v>
      </c>
      <c r="E8" s="15">
        <v>0</v>
      </c>
    </row>
    <row r="9" spans="1:5" ht="33.75" customHeight="1">
      <c r="A9" s="16"/>
      <c r="B9" s="17" t="s">
        <v>9</v>
      </c>
      <c r="C9" s="18">
        <f>SUM(C7:C8)</f>
        <v>0</v>
      </c>
      <c r="D9" s="18">
        <f>SUM(D7:D8)</f>
        <v>25897760</v>
      </c>
      <c r="E9" s="19">
        <f>SUM(E7:E8)</f>
        <v>8253957</v>
      </c>
    </row>
    <row r="10" spans="1:5" ht="29.25" customHeight="1">
      <c r="A10" s="20">
        <v>3</v>
      </c>
      <c r="B10" s="21" t="s">
        <v>10</v>
      </c>
      <c r="C10" s="18"/>
      <c r="D10" s="18">
        <v>0</v>
      </c>
      <c r="E10" s="19">
        <v>0</v>
      </c>
    </row>
    <row r="11" spans="1:5" ht="29.25" customHeight="1">
      <c r="A11" s="52">
        <v>4</v>
      </c>
      <c r="B11" s="22" t="s">
        <v>11</v>
      </c>
      <c r="C11" s="23"/>
      <c r="D11" s="23"/>
      <c r="E11" s="24"/>
    </row>
    <row r="12" spans="1:5" ht="29.25" customHeight="1">
      <c r="A12" s="20">
        <v>5</v>
      </c>
      <c r="B12" s="25" t="s">
        <v>12</v>
      </c>
      <c r="C12" s="18"/>
      <c r="D12" s="18">
        <v>17252486</v>
      </c>
      <c r="E12" s="19">
        <v>6900000</v>
      </c>
    </row>
    <row r="13" spans="1:5" ht="29.25" customHeight="1">
      <c r="A13" s="20">
        <v>6</v>
      </c>
      <c r="B13" s="25" t="s">
        <v>13</v>
      </c>
      <c r="C13" s="18">
        <f>SUM(C14:C15)</f>
        <v>0</v>
      </c>
      <c r="D13" s="29">
        <f>D14+D15</f>
        <v>1127322</v>
      </c>
      <c r="E13" s="30">
        <f>E14+E15</f>
        <v>1050000</v>
      </c>
    </row>
    <row r="14" spans="1:5" ht="29.25" customHeight="1">
      <c r="A14" s="20"/>
      <c r="B14" s="25" t="s">
        <v>14</v>
      </c>
      <c r="C14" s="18"/>
      <c r="D14" s="18">
        <v>966000</v>
      </c>
      <c r="E14" s="19">
        <v>900000</v>
      </c>
    </row>
    <row r="15" spans="1:5" ht="29.25" customHeight="1">
      <c r="A15" s="20"/>
      <c r="B15" s="25" t="s">
        <v>15</v>
      </c>
      <c r="C15" s="18"/>
      <c r="D15" s="18">
        <v>161322</v>
      </c>
      <c r="E15" s="19">
        <v>150000</v>
      </c>
    </row>
    <row r="16" spans="1:5" ht="29.25" customHeight="1">
      <c r="A16" s="20">
        <v>7</v>
      </c>
      <c r="B16" s="25" t="s">
        <v>16</v>
      </c>
      <c r="C16" s="18"/>
      <c r="D16" s="18">
        <v>1189100</v>
      </c>
      <c r="E16" s="19"/>
    </row>
    <row r="17" spans="1:5" ht="29.25" customHeight="1">
      <c r="A17" s="20">
        <v>8</v>
      </c>
      <c r="B17" s="25" t="s">
        <v>17</v>
      </c>
      <c r="C17" s="18"/>
      <c r="D17" s="18">
        <v>939539</v>
      </c>
      <c r="E17" s="19">
        <v>303957</v>
      </c>
    </row>
    <row r="18" spans="1:7" ht="33.75" customHeight="1">
      <c r="A18" s="26"/>
      <c r="B18" s="17" t="s">
        <v>18</v>
      </c>
      <c r="C18" s="18">
        <f>SUM(C12+C13+C17)</f>
        <v>0</v>
      </c>
      <c r="D18" s="18">
        <f>D12+D13+D16+D17</f>
        <v>20508447</v>
      </c>
      <c r="E18" s="18">
        <f>E17+E13+E12</f>
        <v>8253957</v>
      </c>
      <c r="G18" s="3"/>
    </row>
    <row r="19" spans="1:5" ht="31.5" customHeight="1">
      <c r="A19" s="27">
        <v>9</v>
      </c>
      <c r="B19" s="28" t="s">
        <v>19</v>
      </c>
      <c r="C19" s="29">
        <f>SUM(C9-C18)</f>
        <v>0</v>
      </c>
      <c r="D19" s="29">
        <f>D9-D18</f>
        <v>5389313</v>
      </c>
      <c r="E19" s="149">
        <f>E9-E18</f>
        <v>0</v>
      </c>
    </row>
    <row r="20" spans="1:5" ht="30" customHeight="1">
      <c r="A20" s="20">
        <v>10</v>
      </c>
      <c r="B20" s="25" t="s">
        <v>20</v>
      </c>
      <c r="C20" s="31"/>
      <c r="D20" s="31"/>
      <c r="E20" s="32"/>
    </row>
    <row r="21" spans="1:5" ht="29.25" customHeight="1">
      <c r="A21" s="33">
        <v>11</v>
      </c>
      <c r="B21" s="25" t="s">
        <v>21</v>
      </c>
      <c r="C21" s="31"/>
      <c r="D21" s="31"/>
      <c r="E21" s="19"/>
    </row>
    <row r="22" spans="1:5" ht="29.25" customHeight="1">
      <c r="A22" s="33">
        <v>12</v>
      </c>
      <c r="B22" s="25" t="s">
        <v>22</v>
      </c>
      <c r="C22" s="31"/>
      <c r="D22" s="53"/>
      <c r="E22" s="19"/>
    </row>
    <row r="23" spans="1:5" ht="29.25" customHeight="1">
      <c r="A23" s="34"/>
      <c r="B23" s="35" t="s">
        <v>23</v>
      </c>
      <c r="C23" s="31"/>
      <c r="D23" s="53">
        <v>-5389313</v>
      </c>
      <c r="E23" s="148"/>
    </row>
    <row r="24" spans="1:5" ht="31.5" customHeight="1">
      <c r="A24" s="34"/>
      <c r="B24" s="25" t="s">
        <v>24</v>
      </c>
      <c r="C24" s="31"/>
      <c r="D24" s="18"/>
      <c r="E24" s="19"/>
    </row>
    <row r="25" spans="1:5" ht="21" customHeight="1">
      <c r="A25" s="34"/>
      <c r="B25" s="25" t="s">
        <v>25</v>
      </c>
      <c r="C25" s="31"/>
      <c r="D25" s="31"/>
      <c r="E25" s="19"/>
    </row>
    <row r="26" spans="1:5" ht="29.25" customHeight="1">
      <c r="A26" s="36">
        <v>13</v>
      </c>
      <c r="B26" s="37" t="s">
        <v>26</v>
      </c>
      <c r="C26" s="31">
        <f>SUM(C20:C25)</f>
        <v>0</v>
      </c>
      <c r="D26" s="53"/>
      <c r="E26" s="53"/>
    </row>
    <row r="27" spans="1:5" ht="29.25" customHeight="1">
      <c r="A27" s="36">
        <v>14</v>
      </c>
      <c r="B27" s="37" t="s">
        <v>27</v>
      </c>
      <c r="C27" s="38">
        <f>SUM(C19+C26)</f>
        <v>0</v>
      </c>
      <c r="D27" s="29">
        <f>SUM(D19:D26)</f>
        <v>0</v>
      </c>
      <c r="E27" s="30">
        <f>SUM(E19+E26)</f>
        <v>0</v>
      </c>
    </row>
    <row r="28" spans="1:5" ht="27.75" customHeight="1">
      <c r="A28" s="36">
        <v>15</v>
      </c>
      <c r="B28" s="39" t="s">
        <v>28</v>
      </c>
      <c r="C28" s="31"/>
      <c r="D28" s="29"/>
      <c r="E28" s="19"/>
    </row>
    <row r="29" spans="1:5" ht="28.5" customHeight="1">
      <c r="A29" s="36">
        <v>16</v>
      </c>
      <c r="B29" s="37" t="s">
        <v>29</v>
      </c>
      <c r="C29" s="38">
        <f>SUM(C27+C28)</f>
        <v>0</v>
      </c>
      <c r="D29" s="29">
        <f>SUM(D27+D28)</f>
        <v>0</v>
      </c>
      <c r="E29" s="30">
        <f>SUM(E27+E28)</f>
        <v>0</v>
      </c>
    </row>
    <row r="30" spans="1:5" ht="27" customHeight="1">
      <c r="A30" s="36">
        <v>17</v>
      </c>
      <c r="B30" s="40" t="s">
        <v>30</v>
      </c>
      <c r="C30" s="38">
        <f>SUM(C29*10/100)</f>
        <v>0</v>
      </c>
      <c r="D30" s="29">
        <f>SUM(D29*10/100)</f>
        <v>0</v>
      </c>
      <c r="E30" s="29">
        <f>SUM(E29*10/100)</f>
        <v>0</v>
      </c>
    </row>
    <row r="31" spans="1:5" ht="35.25" customHeight="1" thickBot="1">
      <c r="A31" s="41">
        <v>18</v>
      </c>
      <c r="B31" s="42" t="s">
        <v>31</v>
      </c>
      <c r="C31" s="43">
        <f>SUM(C29-C30-C28)</f>
        <v>0</v>
      </c>
      <c r="D31" s="54">
        <f>D29-D30</f>
        <v>0</v>
      </c>
      <c r="E31" s="55">
        <v>0</v>
      </c>
    </row>
    <row r="32" spans="1:5" ht="16.5" customHeight="1">
      <c r="A32" s="44"/>
      <c r="B32" s="48" t="s">
        <v>151</v>
      </c>
      <c r="C32" s="46"/>
      <c r="D32" s="46"/>
      <c r="E32" s="46"/>
    </row>
    <row r="33" spans="1:5" ht="16.5" customHeight="1">
      <c r="A33" s="44"/>
      <c r="B33" s="48" t="s">
        <v>157</v>
      </c>
      <c r="C33" s="46"/>
      <c r="D33" s="46"/>
      <c r="E33" s="46"/>
    </row>
    <row r="34" spans="1:5" ht="22.5" customHeight="1">
      <c r="A34" s="44"/>
      <c r="C34" s="46">
        <v>59616</v>
      </c>
      <c r="D34" s="46"/>
      <c r="E34" s="46"/>
    </row>
    <row r="35" spans="1:5" ht="16.5" customHeight="1">
      <c r="A35" s="44"/>
      <c r="B35" s="47"/>
      <c r="C35" s="46"/>
      <c r="D35" s="46"/>
      <c r="E35" s="46"/>
    </row>
    <row r="36" spans="1:5" ht="21.75" customHeight="1">
      <c r="A36" s="44"/>
      <c r="B36" s="47"/>
      <c r="C36" s="46"/>
      <c r="D36" s="46"/>
      <c r="E36" s="46"/>
    </row>
    <row r="37" spans="1:5" ht="16.5" customHeight="1">
      <c r="A37" s="48"/>
      <c r="B37" s="48"/>
      <c r="C37" s="46"/>
      <c r="D37" s="46"/>
      <c r="E37" s="46"/>
    </row>
    <row r="38" spans="1:5" ht="16.5" customHeight="1">
      <c r="A38" s="48"/>
      <c r="B38" s="49"/>
      <c r="C38" s="46"/>
      <c r="D38" s="46"/>
      <c r="E38" s="46"/>
    </row>
    <row r="39" spans="1:5" ht="16.5" customHeight="1">
      <c r="A39" s="45"/>
      <c r="B39" s="47"/>
      <c r="C39" s="46"/>
      <c r="D39" s="46"/>
      <c r="E39" s="46"/>
    </row>
    <row r="40" spans="1:5" ht="16.5" customHeight="1">
      <c r="A40" s="45"/>
      <c r="B40" s="47"/>
      <c r="C40" s="46"/>
      <c r="D40" s="46"/>
      <c r="E40" s="46"/>
    </row>
    <row r="41" spans="1:5" ht="16.5" customHeight="1">
      <c r="A41" s="45"/>
      <c r="B41" s="47"/>
      <c r="C41" s="46"/>
      <c r="D41" s="46"/>
      <c r="E41" s="46"/>
    </row>
    <row r="42" spans="1:5" ht="16.5" customHeight="1">
      <c r="A42" s="45"/>
      <c r="B42" s="47"/>
      <c r="C42" s="46"/>
      <c r="D42" s="46"/>
      <c r="E42" s="46"/>
    </row>
    <row r="43" spans="1:5" ht="16.5" customHeight="1">
      <c r="A43" s="45"/>
      <c r="B43" s="47"/>
      <c r="C43" s="46"/>
      <c r="D43" s="46"/>
      <c r="E43" s="46"/>
    </row>
    <row r="44" spans="1:5" ht="16.5" customHeight="1">
      <c r="A44" s="45"/>
      <c r="B44" s="47"/>
      <c r="C44" s="46"/>
      <c r="D44" s="46"/>
      <c r="E44" s="46"/>
    </row>
    <row r="45" spans="1:5" ht="16.5" customHeight="1">
      <c r="A45" s="45"/>
      <c r="B45" s="47"/>
      <c r="C45" s="46"/>
      <c r="D45" s="46"/>
      <c r="E45" s="46"/>
    </row>
    <row r="46" spans="1:5" ht="16.5" customHeight="1">
      <c r="A46" s="45"/>
      <c r="B46" s="47"/>
      <c r="C46" s="46"/>
      <c r="D46" s="46"/>
      <c r="E46" s="46"/>
    </row>
    <row r="47" spans="1:5" ht="27.75" customHeight="1">
      <c r="A47" s="45"/>
      <c r="B47" s="47"/>
      <c r="C47" s="46"/>
      <c r="D47" s="46"/>
      <c r="E47" s="46"/>
    </row>
    <row r="48" spans="1:5" ht="14.25" customHeight="1">
      <c r="A48" s="45"/>
      <c r="B48" s="47"/>
      <c r="C48" s="46"/>
      <c r="D48" s="46"/>
      <c r="E48" s="46"/>
    </row>
    <row r="49" spans="1:5" ht="14.25" customHeight="1">
      <c r="A49" s="45"/>
      <c r="B49" s="48"/>
      <c r="C49" s="46"/>
      <c r="D49" s="46"/>
      <c r="E49" s="46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2">
    <mergeCell ref="A5:A6"/>
    <mergeCell ref="B5:B6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2013-03-28T08:58:44Z</cp:lastPrinted>
  <dcterms:created xsi:type="dcterms:W3CDTF">2010-03-09T10:29:54Z</dcterms:created>
  <dcterms:modified xsi:type="dcterms:W3CDTF">2013-06-25T12:33:42Z</dcterms:modified>
  <cp:category/>
  <cp:version/>
  <cp:contentType/>
  <cp:contentStatus/>
</cp:coreProperties>
</file>